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00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<sst xmlns="http://schemas.openxmlformats.org/spreadsheetml/2006/main" count="25" uniqueCount="25">
  <si>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CATEGORIAS</t>
  </si>
  <si>
    <t>QTD</t>
  </si>
  <si>
    <t>ENC. SOC.</t>
  </si>
  <si>
    <t>MONT. A</t>
  </si>
  <si>
    <t>V.A</t>
  </si>
  <si>
    <t>TOTAL</t>
  </si>
  <si>
    <t>VALOR MENSAL</t>
  </si>
  <si>
    <t>S.B.</t>
  </si>
  <si>
    <t>C.B.</t>
  </si>
  <si>
    <t>V.T.</t>
  </si>
  <si>
    <t>TX ADM</t>
  </si>
  <si>
    <t>TRIB.</t>
  </si>
  <si>
    <t>MONT B.</t>
  </si>
  <si>
    <t>VALOR UNIT</t>
  </si>
  <si>
    <t>VALOR TOTAL</t>
  </si>
  <si>
    <t>Técnico em Segurança da Informação</t>
  </si>
  <si>
    <t>VALOR PARA 12 MESES</t>
  </si>
  <si>
    <t>SOLICITAÇÃO DE ABERTURA DE PROCESSO LICITATÓRIO PARA NOVO CONTRATO DE TERCEIRIZAÇÃO</t>
  </si>
  <si>
    <t>Operador de Logística</t>
  </si>
  <si>
    <t>Técnico em Teleprocessamento</t>
  </si>
  <si>
    <t>Suporte Operacional em Hardware e Software</t>
  </si>
  <si>
    <t>Operador de Microcomputador</t>
  </si>
  <si>
    <t>Tecnólogo</t>
  </si>
  <si>
    <t>ÓRGÃO SOLICITANTE: SECRETARIA  REGIONAL VI</t>
  </si>
  <si>
    <t>Auxiliar de Topografia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</si>
</sst>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9" fontId="2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8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3" fillId="19" borderId="11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85725</xdr:rowOff>
    </xdr:from>
    <xdr:to>
      <xdr:col>6</xdr:col>
      <xdr:colOff>304800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76200"/>
          <a:ext cx="19526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25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18.421875" style="13" customWidth="1"/>
    <col min="2" max="2" width="4.8515625" style="1" bestFit="1" customWidth="1"/>
    <col min="3" max="3" width="7.8515625" style="1" customWidth="1"/>
    <col min="4" max="4" width="9.00390625" style="1" customWidth="1"/>
    <col min="5" max="5" width="9.140625" style="1" bestFit="1" customWidth="1"/>
    <col min="6" max="6" width="6.57421875" style="1" bestFit="1" customWidth="1"/>
    <col min="7" max="7" width="5.57421875" style="1" bestFit="1" customWidth="1"/>
    <col min="8" max="8" width="5.28125" style="1" customWidth="1"/>
    <col min="9" max="10" width="8.140625" style="1" bestFit="1" customWidth="1"/>
    <col min="11" max="11" width="8.8515625" style="1" bestFit="1" customWidth="1"/>
    <col min="12" max="12" width="9.140625" style="1" customWidth="1"/>
    <col min="13" max="13" width="17.00390625" style="1" customWidth="1"/>
    <col min="14" max="16384" width="9.140625" style="1" customWidth="1"/>
  </cols>
  <sheetData>
    <row r="8" spans="1:13" ht="15" customHeight="1">
      <c r="A8" s="32" t="s">
        <v>17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5" customHeight="1">
      <c r="A9" s="32" t="s">
        <v>23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5" customHeight="1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19"/>
      <c r="B11" s="19"/>
      <c r="C11" s="19"/>
      <c r="D11" s="19"/>
      <c r="E11" s="19"/>
      <c r="F11" s="20">
        <v>16</v>
      </c>
      <c r="G11" s="19"/>
      <c r="H11" s="19"/>
      <c r="I11" s="19"/>
      <c r="J11" s="19"/>
      <c r="K11" s="19"/>
      <c r="L11" s="19"/>
      <c r="M11" s="19"/>
    </row>
    <row r="12" spans="1:13" ht="12.75">
      <c r="A12" s="4"/>
      <c r="B12" s="4"/>
      <c r="C12" s="4"/>
      <c r="D12" s="5">
        <v>0.7363</v>
      </c>
      <c r="E12" s="4"/>
      <c r="F12" s="6">
        <v>10</v>
      </c>
      <c r="G12" s="4"/>
      <c r="H12" s="6">
        <v>2.2</v>
      </c>
      <c r="I12" s="7">
        <v>0.07</v>
      </c>
      <c r="J12" s="5">
        <v>0.1425</v>
      </c>
      <c r="K12" s="4"/>
      <c r="L12" s="4"/>
      <c r="M12" s="8"/>
    </row>
    <row r="13" spans="1:13" ht="12.75">
      <c r="A13" s="26" t="s">
        <v>0</v>
      </c>
      <c r="B13" s="26" t="s">
        <v>1</v>
      </c>
      <c r="C13" s="26" t="s">
        <v>7</v>
      </c>
      <c r="D13" s="26" t="s">
        <v>2</v>
      </c>
      <c r="E13" s="26" t="s">
        <v>3</v>
      </c>
      <c r="F13" s="26" t="s">
        <v>4</v>
      </c>
      <c r="G13" s="26" t="s">
        <v>8</v>
      </c>
      <c r="H13" s="26" t="s">
        <v>9</v>
      </c>
      <c r="I13" s="26" t="s">
        <v>10</v>
      </c>
      <c r="J13" s="26" t="s">
        <v>11</v>
      </c>
      <c r="K13" s="26" t="s">
        <v>12</v>
      </c>
      <c r="L13" s="26" t="s">
        <v>13</v>
      </c>
      <c r="M13" s="26" t="s">
        <v>14</v>
      </c>
    </row>
    <row r="14" spans="1:13" ht="12.75">
      <c r="A14" s="26"/>
      <c r="B14" s="26"/>
      <c r="C14" s="26"/>
      <c r="D14" s="27"/>
      <c r="E14" s="27"/>
      <c r="F14" s="27"/>
      <c r="G14" s="26"/>
      <c r="H14" s="26"/>
      <c r="I14" s="26"/>
      <c r="J14" s="27"/>
      <c r="K14" s="28"/>
      <c r="L14" s="26"/>
      <c r="M14" s="26"/>
    </row>
    <row r="15" spans="1:13" ht="12.75">
      <c r="A15" s="26"/>
      <c r="B15" s="26"/>
      <c r="C15" s="26"/>
      <c r="D15" s="27"/>
      <c r="E15" s="27"/>
      <c r="F15" s="27"/>
      <c r="G15" s="26"/>
      <c r="H15" s="26"/>
      <c r="I15" s="26"/>
      <c r="J15" s="27"/>
      <c r="K15" s="28"/>
      <c r="L15" s="26"/>
      <c r="M15" s="26"/>
    </row>
    <row r="16" spans="1:13" ht="22.5">
      <c r="A16" s="21" t="s">
        <v>18</v>
      </c>
      <c r="B16" s="14">
        <v>3</v>
      </c>
      <c r="C16" s="15">
        <v>1709.28</v>
      </c>
      <c r="D16" s="10">
        <f>C16*D$12</f>
        <v>1258.542864</v>
      </c>
      <c r="E16" s="10">
        <f>C16+D16</f>
        <v>2967.8228639999998</v>
      </c>
      <c r="F16" s="10">
        <f>($F$12*22)-($F$12*22)*1%</f>
        <v>217.8</v>
      </c>
      <c r="G16" s="9">
        <v>35</v>
      </c>
      <c r="H16" s="10"/>
      <c r="I16" s="10">
        <f>E16*I$12</f>
        <v>207.74760048</v>
      </c>
      <c r="J16" s="10">
        <f>(I16+H16+G16+F16+E16)*J$12</f>
        <v>488.5427911884</v>
      </c>
      <c r="K16" s="10">
        <f>J16+I16+H16+G16+F16</f>
        <v>949.0903916683999</v>
      </c>
      <c r="L16" s="10">
        <f>K16+E16</f>
        <v>3916.9132556684</v>
      </c>
      <c r="M16" s="10">
        <f>L16*B16</f>
        <v>11750.7397670052</v>
      </c>
    </row>
    <row r="17" spans="1:13" ht="22.5">
      <c r="A17" s="21" t="s">
        <v>19</v>
      </c>
      <c r="B17" s="14">
        <v>2</v>
      </c>
      <c r="C17" s="15">
        <v>1360.98</v>
      </c>
      <c r="D17" s="10">
        <f aca="true" t="shared" si="0" ref="D17:D22">C17*D$12</f>
        <v>1002.089574</v>
      </c>
      <c r="E17" s="10">
        <f aca="true" t="shared" si="1" ref="E17:E22">C17+D17</f>
        <v>2363.069574</v>
      </c>
      <c r="F17" s="10">
        <f>($F$12*22)-($F$12*22)*1%</f>
        <v>217.8</v>
      </c>
      <c r="G17" s="9">
        <v>35</v>
      </c>
      <c r="H17" s="10">
        <f>(2.2*44)-(C17*6%)</f>
        <v>15.141200000000012</v>
      </c>
      <c r="I17" s="10">
        <f aca="true" t="shared" si="2" ref="I17:I22">E17*I$12</f>
        <v>165.41487018000004</v>
      </c>
      <c r="J17" s="10">
        <f aca="true" t="shared" si="3" ref="J17:J22">(I17+H17+G17+F17+E17)*J$12</f>
        <v>398.49065429565</v>
      </c>
      <c r="K17" s="10">
        <f aca="true" t="shared" si="4" ref="K17:K22">J17+I17+H17+G17+F17</f>
        <v>831.84672447565</v>
      </c>
      <c r="L17" s="10">
        <f aca="true" t="shared" si="5" ref="L17:L22">K17+E17</f>
        <v>3194.9162984756504</v>
      </c>
      <c r="M17" s="10">
        <f aca="true" t="shared" si="6" ref="M17:M22">L17*B17</f>
        <v>6389.832596951301</v>
      </c>
    </row>
    <row r="18" spans="1:13" ht="33.75">
      <c r="A18" s="21" t="s">
        <v>15</v>
      </c>
      <c r="B18" s="14">
        <v>2</v>
      </c>
      <c r="C18" s="15">
        <v>2703.53</v>
      </c>
      <c r="D18" s="10">
        <f t="shared" si="0"/>
        <v>1990.609139</v>
      </c>
      <c r="E18" s="10">
        <f t="shared" si="1"/>
        <v>4694.139139</v>
      </c>
      <c r="F18" s="10">
        <f>($F$12*22)-($F$12*22)*1%</f>
        <v>217.8</v>
      </c>
      <c r="G18" s="9">
        <v>35</v>
      </c>
      <c r="H18" s="10"/>
      <c r="I18" s="10">
        <f t="shared" si="2"/>
        <v>328.58973973</v>
      </c>
      <c r="J18" s="10">
        <f t="shared" si="3"/>
        <v>751.7628652190249</v>
      </c>
      <c r="K18" s="10">
        <f t="shared" si="4"/>
        <v>1333.1526049490249</v>
      </c>
      <c r="L18" s="10">
        <f t="shared" si="5"/>
        <v>6027.291743949025</v>
      </c>
      <c r="M18" s="10">
        <f t="shared" si="6"/>
        <v>12054.58348789805</v>
      </c>
    </row>
    <row r="19" spans="1:13" ht="33.75">
      <c r="A19" s="21" t="s">
        <v>20</v>
      </c>
      <c r="B19" s="14">
        <v>2</v>
      </c>
      <c r="C19" s="15">
        <v>1701.52</v>
      </c>
      <c r="D19" s="10">
        <f t="shared" si="0"/>
        <v>1252.829176</v>
      </c>
      <c r="E19" s="10">
        <f t="shared" si="1"/>
        <v>2954.3491759999997</v>
      </c>
      <c r="F19" s="10">
        <f>($F$12*22)-($F$12*22)*1%</f>
        <v>217.8</v>
      </c>
      <c r="G19" s="9">
        <v>35</v>
      </c>
      <c r="H19" s="10"/>
      <c r="I19" s="10">
        <f t="shared" si="2"/>
        <v>206.80444232</v>
      </c>
      <c r="J19" s="10">
        <f t="shared" si="3"/>
        <v>486.48839061059994</v>
      </c>
      <c r="K19" s="10">
        <f t="shared" si="4"/>
        <v>946.0928329306</v>
      </c>
      <c r="L19" s="10">
        <f t="shared" si="5"/>
        <v>3900.4420089305995</v>
      </c>
      <c r="M19" s="10">
        <f t="shared" si="6"/>
        <v>7800.884017861199</v>
      </c>
    </row>
    <row r="20" spans="1:13" ht="22.5">
      <c r="A20" s="21" t="s">
        <v>21</v>
      </c>
      <c r="B20" s="14">
        <v>4</v>
      </c>
      <c r="C20" s="15">
        <v>1006.07</v>
      </c>
      <c r="D20" s="10">
        <f t="shared" si="0"/>
        <v>740.7693409999999</v>
      </c>
      <c r="E20" s="10">
        <f t="shared" si="1"/>
        <v>1746.8393409999999</v>
      </c>
      <c r="F20" s="10">
        <f>($F$12*22)-($F$12*22)*1%</f>
        <v>217.8</v>
      </c>
      <c r="G20" s="9">
        <v>35</v>
      </c>
      <c r="H20" s="10">
        <f>(2.2*44)-(C20*6%)</f>
        <v>36.43580000000001</v>
      </c>
      <c r="I20" s="10">
        <f t="shared" si="2"/>
        <v>122.27875387</v>
      </c>
      <c r="J20" s="10">
        <f t="shared" si="3"/>
        <v>307.56543001897495</v>
      </c>
      <c r="K20" s="10">
        <f t="shared" si="4"/>
        <v>719.079983888975</v>
      </c>
      <c r="L20" s="10">
        <f t="shared" si="5"/>
        <v>2465.919324888975</v>
      </c>
      <c r="M20" s="10">
        <f t="shared" si="6"/>
        <v>9863.6772995559</v>
      </c>
    </row>
    <row r="21" spans="1:13" ht="12.75">
      <c r="A21" s="22" t="s">
        <v>22</v>
      </c>
      <c r="B21" s="16">
        <v>8</v>
      </c>
      <c r="C21" s="17">
        <v>2108.52</v>
      </c>
      <c r="D21" s="18">
        <f t="shared" si="0"/>
        <v>1552.503276</v>
      </c>
      <c r="E21" s="18">
        <f t="shared" si="1"/>
        <v>3661.023276</v>
      </c>
      <c r="F21" s="18">
        <f>(16*22)-(16*22)*5%</f>
        <v>334.4</v>
      </c>
      <c r="G21" s="17"/>
      <c r="H21" s="18"/>
      <c r="I21" s="18">
        <f t="shared" si="2"/>
        <v>256.27162932000005</v>
      </c>
      <c r="J21" s="18">
        <f t="shared" si="3"/>
        <v>605.8665240080999</v>
      </c>
      <c r="K21" s="18">
        <f t="shared" si="4"/>
        <v>1196.5381533280997</v>
      </c>
      <c r="L21" s="18">
        <f t="shared" si="5"/>
        <v>4857.5614293281</v>
      </c>
      <c r="M21" s="18">
        <f t="shared" si="6"/>
        <v>38860.4914346248</v>
      </c>
    </row>
    <row r="22" spans="1:13" ht="12.75">
      <c r="A22" s="22" t="s">
        <v>24</v>
      </c>
      <c r="B22" s="16">
        <v>4</v>
      </c>
      <c r="C22" s="17">
        <v>759</v>
      </c>
      <c r="D22" s="18">
        <f t="shared" si="0"/>
        <v>558.8516999999999</v>
      </c>
      <c r="E22" s="18">
        <f t="shared" si="1"/>
        <v>1317.8517</v>
      </c>
      <c r="F22" s="18">
        <f>($F$12*22)-($F$12*22)*3%</f>
        <v>213.4</v>
      </c>
      <c r="G22" s="17">
        <v>60</v>
      </c>
      <c r="H22" s="18">
        <f>(2.2*44)-(C22*1%)</f>
        <v>89.21000000000001</v>
      </c>
      <c r="I22" s="18">
        <f t="shared" si="2"/>
        <v>92.24961900000001</v>
      </c>
      <c r="J22" s="18">
        <f t="shared" si="3"/>
        <v>252.61136295749998</v>
      </c>
      <c r="K22" s="18">
        <f t="shared" si="4"/>
        <v>707.4709819574999</v>
      </c>
      <c r="L22" s="18">
        <f t="shared" si="5"/>
        <v>2025.3226819574998</v>
      </c>
      <c r="M22" s="18">
        <f t="shared" si="6"/>
        <v>8101.290727829999</v>
      </c>
    </row>
    <row r="23" spans="1:13" ht="12.75">
      <c r="A23" s="12" t="s">
        <v>5</v>
      </c>
      <c r="B23" s="12">
        <f>SUM(B16:B22)</f>
        <v>25</v>
      </c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1"/>
    </row>
    <row r="24" spans="1:13" ht="12.75">
      <c r="A24" s="23" t="s">
        <v>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11">
        <f>SUM(M16:M22)</f>
        <v>94821.49933172645</v>
      </c>
    </row>
    <row r="25" spans="1:13" ht="12.75">
      <c r="A25" s="23" t="s">
        <v>16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11">
        <f>M24*12</f>
        <v>1137857.9919807173</v>
      </c>
    </row>
  </sheetData>
  <sheetProtection/>
  <mergeCells count="18">
    <mergeCell ref="A9:M9"/>
    <mergeCell ref="A8:M8"/>
    <mergeCell ref="J13:J15"/>
    <mergeCell ref="K13:K15"/>
    <mergeCell ref="L13:L15"/>
    <mergeCell ref="M13:M15"/>
    <mergeCell ref="C23:M23"/>
    <mergeCell ref="A24:L24"/>
    <mergeCell ref="A25:L25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2013-08-27T12:58:57Z</dcterms:modified>
  <cp:category/>
  <cp:version/>
  <cp:contentType/>
  <cp:contentStatus/>
</cp:coreProperties>
</file>